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fa\Dropbox (WiLS)\WiLS-wide\WPLC\Statistics\Other projects\"/>
    </mc:Choice>
  </mc:AlternateContent>
  <bookViews>
    <workbookView xWindow="0" yWindow="0" windowWidth="20490" windowHeight="8235" activeTab="3"/>
  </bookViews>
  <sheets>
    <sheet name="data" sheetId="1" r:id="rId1"/>
    <sheet name="by percentage" sheetId="2" r:id="rId2"/>
    <sheet name="by money" sheetId="3" r:id="rId3"/>
    <sheet name="per capita (SystAdvantage only)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D12" i="4"/>
  <c r="D10" i="4"/>
  <c r="D3" i="4"/>
  <c r="D4" i="4"/>
  <c r="D5" i="4"/>
  <c r="D7" i="4"/>
  <c r="D8" i="4"/>
  <c r="D9" i="4"/>
  <c r="D11" i="4"/>
  <c r="D14" i="4"/>
  <c r="D15" i="4"/>
  <c r="D16" i="4"/>
  <c r="D2" i="4"/>
  <c r="B17" i="1" l="1"/>
  <c r="I6" i="1"/>
  <c r="I8" i="1"/>
  <c r="F17" i="1"/>
  <c r="I3" i="1"/>
  <c r="E3" i="1" s="1"/>
  <c r="I13" i="1"/>
  <c r="H13" i="1" s="1"/>
  <c r="G3" i="1"/>
  <c r="G4" i="1"/>
  <c r="I4" i="1" s="1"/>
  <c r="G5" i="1"/>
  <c r="I5" i="1" s="1"/>
  <c r="H5" i="1" s="1"/>
  <c r="G7" i="1"/>
  <c r="I7" i="1" s="1"/>
  <c r="E7" i="1" s="1"/>
  <c r="G8" i="1"/>
  <c r="G9" i="1"/>
  <c r="I9" i="1" s="1"/>
  <c r="H9" i="1" s="1"/>
  <c r="G10" i="1"/>
  <c r="I10" i="1" s="1"/>
  <c r="G12" i="1"/>
  <c r="I12" i="1" s="1"/>
  <c r="G14" i="1"/>
  <c r="I14" i="1" s="1"/>
  <c r="G15" i="1"/>
  <c r="I15" i="1" s="1"/>
  <c r="E15" i="1" s="1"/>
  <c r="G16" i="1"/>
  <c r="I16" i="1" s="1"/>
  <c r="G2" i="1"/>
  <c r="I2" i="1" s="1"/>
  <c r="C3" i="1" l="1"/>
  <c r="C15" i="1"/>
  <c r="E5" i="1"/>
  <c r="E13" i="1"/>
  <c r="E9" i="1"/>
  <c r="C7" i="1"/>
  <c r="C4" i="1"/>
  <c r="H4" i="1"/>
  <c r="E4" i="1"/>
  <c r="H2" i="1"/>
  <c r="E2" i="1"/>
  <c r="E6" i="1"/>
  <c r="C6" i="1"/>
  <c r="H6" i="1"/>
  <c r="E10" i="1"/>
  <c r="H10" i="1"/>
  <c r="C10" i="1"/>
  <c r="E14" i="1"/>
  <c r="H14" i="1"/>
  <c r="C14" i="1"/>
  <c r="C8" i="1"/>
  <c r="H8" i="1"/>
  <c r="E8" i="1"/>
  <c r="C12" i="1"/>
  <c r="H12" i="1"/>
  <c r="E12" i="1"/>
  <c r="C16" i="1"/>
  <c r="H16" i="1"/>
  <c r="E16" i="1"/>
  <c r="C2" i="1"/>
  <c r="C13" i="1"/>
  <c r="C9" i="1"/>
  <c r="C5" i="1"/>
  <c r="H15" i="1"/>
  <c r="H7" i="1"/>
  <c r="H3" i="1"/>
  <c r="D17" i="1"/>
  <c r="G11" i="1"/>
  <c r="G17" i="1" l="1"/>
  <c r="I11" i="1"/>
  <c r="C11" i="1" l="1"/>
  <c r="E11" i="1"/>
  <c r="H11" i="1"/>
</calcChain>
</file>

<file path=xl/sharedStrings.xml><?xml version="1.0" encoding="utf-8"?>
<sst xmlns="http://schemas.openxmlformats.org/spreadsheetml/2006/main" count="43" uniqueCount="26">
  <si>
    <t>System</t>
  </si>
  <si>
    <t>Total</t>
  </si>
  <si>
    <t>Arrowhead Library System</t>
  </si>
  <si>
    <t>Bridges Library System</t>
  </si>
  <si>
    <t>Kenosha County Library System</t>
  </si>
  <si>
    <t>Lakeshores Library System</t>
  </si>
  <si>
    <t>Manitowoc-Calumet Library System</t>
  </si>
  <si>
    <t>Milwaukee Co. Federated Library System</t>
  </si>
  <si>
    <t>Monarch Library System</t>
  </si>
  <si>
    <t>Northern Waters Library Service</t>
  </si>
  <si>
    <t>South Central Library System</t>
  </si>
  <si>
    <t>Southwest Wisconsin Library System</t>
  </si>
  <si>
    <t>Winding Rivers Library System</t>
  </si>
  <si>
    <t>Winnefox Library System</t>
  </si>
  <si>
    <t xml:space="preserve">Wisconsin Valley Library Service </t>
  </si>
  <si>
    <t>IFLS</t>
  </si>
  <si>
    <t>Holds reduction</t>
  </si>
  <si>
    <t>InfoSoup</t>
  </si>
  <si>
    <t>Holds reduction percentage</t>
  </si>
  <si>
    <t>Advantage Total</t>
  </si>
  <si>
    <t>System-Funded Advantage percentage</t>
  </si>
  <si>
    <t>System-Funded Advantage</t>
  </si>
  <si>
    <t>Base</t>
  </si>
  <si>
    <t>Base percentage</t>
  </si>
  <si>
    <t>Per Capita</t>
  </si>
  <si>
    <t>Population  (2015 used in 2018 budget)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</si>
</sst>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  <numFmt numFmtId="167" formatCode="_(&quot;$&quot;* #,##0.000_);_(&quot;$&quot;* \(#,##0.0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wrapText="1"/>
    </xf>
    <xf numFmtId="0" fontId="4" fillId="0" borderId="1" xfId="3" applyFont="1" applyBorder="1" applyAlignment="1" applyProtection="1">
      <alignment wrapText="1"/>
    </xf>
    <xf numFmtId="0" fontId="4" fillId="0" borderId="2" xfId="3" applyFont="1" applyBorder="1" applyAlignment="1" applyProtection="1">
      <alignment wrapText="1"/>
    </xf>
    <xf numFmtId="44" fontId="0" fillId="0" borderId="0" xfId="1" applyFont="1"/>
    <xf numFmtId="44" fontId="2" fillId="0" borderId="0" xfId="1" applyFont="1"/>
    <xf numFmtId="164" fontId="2" fillId="0" borderId="0" xfId="1" applyNumberFormat="1" applyFont="1"/>
    <xf numFmtId="164" fontId="0" fillId="0" borderId="0" xfId="1" applyNumberFormat="1" applyFont="1"/>
    <xf numFmtId="0" fontId="2" fillId="0" borderId="0" xfId="0" applyFont="1"/>
    <xf numFmtId="0" fontId="6" fillId="0" borderId="0" xfId="0" applyFont="1"/>
    <xf numFmtId="44" fontId="5" fillId="0" borderId="0" xfId="1" applyFont="1"/>
    <xf numFmtId="44" fontId="6" fillId="0" borderId="0" xfId="1" applyFont="1" applyAlignment="1">
      <alignment horizontal="right"/>
    </xf>
    <xf numFmtId="44" fontId="0" fillId="0" borderId="0" xfId="0" applyNumberFormat="1"/>
    <xf numFmtId="9" fontId="0" fillId="0" borderId="0" xfId="2" applyFont="1"/>
    <xf numFmtId="165" fontId="2" fillId="0" borderId="0" xfId="0" applyNumberFormat="1" applyFont="1"/>
    <xf numFmtId="165" fontId="0" fillId="0" borderId="0" xfId="0" applyNumberFormat="1"/>
    <xf numFmtId="164" fontId="0" fillId="2" borderId="0" xfId="0" applyNumberFormat="1" applyFill="1"/>
    <xf numFmtId="167" fontId="0" fillId="0" borderId="0" xfId="1" applyNumberFormat="1" applyFont="1"/>
    <xf numFmtId="44" fontId="0" fillId="0" borderId="0" xfId="1" applyNumberFormat="1" applyFont="1"/>
    <xf numFmtId="0" fontId="0" fillId="0" borderId="0" xfId="0" applyFont="1"/>
    <xf numFmtId="0" fontId="0" fillId="0" borderId="1" xfId="0" applyFont="1" applyBorder="1" applyAlignment="1">
      <alignment wrapText="1"/>
    </xf>
    <xf numFmtId="166" fontId="0" fillId="0" borderId="0" xfId="4" applyNumberFormat="1" applyFont="1"/>
    <xf numFmtId="0" fontId="8" fillId="0" borderId="1" xfId="3" applyFont="1" applyBorder="1" applyAlignment="1" applyProtection="1">
      <alignment wrapText="1"/>
    </xf>
    <xf numFmtId="0" fontId="8" fillId="0" borderId="2" xfId="3" applyFont="1" applyBorder="1" applyAlignment="1" applyProtection="1">
      <alignment wrapText="1"/>
    </xf>
    <xf numFmtId="3" fontId="8" fillId="0" borderId="0" xfId="4" quotePrefix="1" applyNumberFormat="1" applyFont="1" applyFill="1" applyBorder="1" applyAlignment="1">
      <alignment horizontal="right"/>
    </xf>
  </cellXfs>
  <cellStyles count="5">
    <cellStyle name="Comma 2" xfId="4"/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of total</a:t>
            </a:r>
            <a:r>
              <a:rPr lang="en-US" baseline="0"/>
              <a:t> OverDrive collection spend by system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Base percentage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bg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data!$A$2:$A$16</c:f>
              <c:strCache>
                <c:ptCount val="15"/>
                <c:pt idx="0">
                  <c:v>Arrowhead Library System</c:v>
                </c:pt>
                <c:pt idx="1">
                  <c:v>Bridges Library System</c:v>
                </c:pt>
                <c:pt idx="2">
                  <c:v>IFLS</c:v>
                </c:pt>
                <c:pt idx="3">
                  <c:v>InfoSoup</c:v>
                </c:pt>
                <c:pt idx="4">
                  <c:v>Kenosha County Library System</c:v>
                </c:pt>
                <c:pt idx="5">
                  <c:v>Lakeshores Library System</c:v>
                </c:pt>
                <c:pt idx="6">
                  <c:v>Manitowoc-Calumet Library System</c:v>
                </c:pt>
                <c:pt idx="7">
                  <c:v>Milwaukee Co. Federated Library System</c:v>
                </c:pt>
                <c:pt idx="8">
                  <c:v>Monarch Library System</c:v>
                </c:pt>
                <c:pt idx="9">
                  <c:v>Northern Waters Library Service</c:v>
                </c:pt>
                <c:pt idx="10">
                  <c:v>South Central Library System</c:v>
                </c:pt>
                <c:pt idx="11">
                  <c:v>Southwest Wisconsin Library System</c:v>
                </c:pt>
                <c:pt idx="12">
                  <c:v>Winding Rivers Library System</c:v>
                </c:pt>
                <c:pt idx="13">
                  <c:v>Winnefox Library System</c:v>
                </c:pt>
                <c:pt idx="14">
                  <c:v>Wisconsin Valley Library Service </c:v>
                </c:pt>
              </c:strCache>
            </c:strRef>
          </c:cat>
          <c:val>
            <c:numRef>
              <c:f>data!$C$2:$C$16</c:f>
              <c:numCache>
                <c:formatCode>0%</c:formatCode>
                <c:ptCount val="15"/>
                <c:pt idx="0">
                  <c:v>0.8415295019387391</c:v>
                </c:pt>
                <c:pt idx="1">
                  <c:v>0.48961650695694464</c:v>
                </c:pt>
                <c:pt idx="2">
                  <c:v>0.65990432272692412</c:v>
                </c:pt>
                <c:pt idx="3">
                  <c:v>0.70849608456585389</c:v>
                </c:pt>
                <c:pt idx="4">
                  <c:v>0.87485693095374528</c:v>
                </c:pt>
                <c:pt idx="5">
                  <c:v>0.49076056435692234</c:v>
                </c:pt>
                <c:pt idx="6">
                  <c:v>0.76995116920900752</c:v>
                </c:pt>
                <c:pt idx="7">
                  <c:v>0.86876761415881043</c:v>
                </c:pt>
                <c:pt idx="8">
                  <c:v>0.82927403524038934</c:v>
                </c:pt>
                <c:pt idx="9">
                  <c:v>0.51945920236497067</c:v>
                </c:pt>
                <c:pt idx="10">
                  <c:v>0.79425728500871018</c:v>
                </c:pt>
                <c:pt idx="11">
                  <c:v>0.8853543048191268</c:v>
                </c:pt>
                <c:pt idx="12">
                  <c:v>0.80746695899407128</c:v>
                </c:pt>
                <c:pt idx="13">
                  <c:v>0.34699949342908132</c:v>
                </c:pt>
                <c:pt idx="14">
                  <c:v>0.78749930898012122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E-4639-A241-63565381AD7D}"/>
            </c:ext>
          </c:extLst>
        </c:ser>
        <c:ser>
          <c:idx val="1"/>
          <c:order val="1"/>
          <c:tx>
            <c:strRef>
              <c:f>data!$E$1</c:f>
              <c:strCache>
                <c:ptCount val="1"/>
                <c:pt idx="0">
                  <c:v>Holds reduction percentage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data!$A$2:$A$16</c:f>
              <c:strCache>
                <c:ptCount val="15"/>
                <c:pt idx="0">
                  <c:v>Arrowhead Library System</c:v>
                </c:pt>
                <c:pt idx="1">
                  <c:v>Bridges Library System</c:v>
                </c:pt>
                <c:pt idx="2">
                  <c:v>IFLS</c:v>
                </c:pt>
                <c:pt idx="3">
                  <c:v>InfoSoup</c:v>
                </c:pt>
                <c:pt idx="4">
                  <c:v>Kenosha County Library System</c:v>
                </c:pt>
                <c:pt idx="5">
                  <c:v>Lakeshores Library System</c:v>
                </c:pt>
                <c:pt idx="6">
                  <c:v>Manitowoc-Calumet Library System</c:v>
                </c:pt>
                <c:pt idx="7">
                  <c:v>Milwaukee Co. Federated Library System</c:v>
                </c:pt>
                <c:pt idx="8">
                  <c:v>Monarch Library System</c:v>
                </c:pt>
                <c:pt idx="9">
                  <c:v>Northern Waters Library Service</c:v>
                </c:pt>
                <c:pt idx="10">
                  <c:v>South Central Library System</c:v>
                </c:pt>
                <c:pt idx="11">
                  <c:v>Southwest Wisconsin Library System</c:v>
                </c:pt>
                <c:pt idx="12">
                  <c:v>Winding Rivers Library System</c:v>
                </c:pt>
                <c:pt idx="13">
                  <c:v>Winnefox Library System</c:v>
                </c:pt>
                <c:pt idx="14">
                  <c:v>Wisconsin Valley Library Service </c:v>
                </c:pt>
              </c:strCache>
            </c:strRef>
          </c:cat>
          <c:val>
            <c:numRef>
              <c:f>data!$E$2:$E$16</c:f>
              <c:numCache>
                <c:formatCode>0%</c:formatCode>
                <c:ptCount val="15"/>
                <c:pt idx="0">
                  <c:v>0.11160541647263091</c:v>
                </c:pt>
                <c:pt idx="1">
                  <c:v>8.0727850673808263E-2</c:v>
                </c:pt>
                <c:pt idx="2">
                  <c:v>9.525288668226313E-2</c:v>
                </c:pt>
                <c:pt idx="3">
                  <c:v>0.10699887772183803</c:v>
                </c:pt>
                <c:pt idx="4">
                  <c:v>0.12514306904625475</c:v>
                </c:pt>
                <c:pt idx="5">
                  <c:v>6.8925928068139519E-2</c:v>
                </c:pt>
                <c:pt idx="6">
                  <c:v>9.407276199857495E-2</c:v>
                </c:pt>
                <c:pt idx="7">
                  <c:v>0.11573791523966957</c:v>
                </c:pt>
                <c:pt idx="8">
                  <c:v>0.127007933320057</c:v>
                </c:pt>
                <c:pt idx="9">
                  <c:v>7.7005487621606097E-2</c:v>
                </c:pt>
                <c:pt idx="10">
                  <c:v>0.13266101375691633</c:v>
                </c:pt>
                <c:pt idx="11">
                  <c:v>0.11464569518087322</c:v>
                </c:pt>
                <c:pt idx="12">
                  <c:v>0.10717488195571173</c:v>
                </c:pt>
                <c:pt idx="13">
                  <c:v>5.9707913327989241E-2</c:v>
                </c:pt>
                <c:pt idx="14">
                  <c:v>0.10099667449017091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1E-4639-A241-63565381AD7D}"/>
            </c:ext>
          </c:extLst>
        </c:ser>
        <c:ser>
          <c:idx val="2"/>
          <c:order val="2"/>
          <c:tx>
            <c:strRef>
              <c:f>data!$H$1</c:f>
              <c:strCache>
                <c:ptCount val="1"/>
                <c:pt idx="0">
                  <c:v>System-Funded Advantage percentage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1E-4639-A241-63565381AD7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1E-4639-A241-63565381AD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data!$A$2:$A$16</c:f>
              <c:strCache>
                <c:ptCount val="15"/>
                <c:pt idx="0">
                  <c:v>Arrowhead Library System</c:v>
                </c:pt>
                <c:pt idx="1">
                  <c:v>Bridges Library System</c:v>
                </c:pt>
                <c:pt idx="2">
                  <c:v>IFLS</c:v>
                </c:pt>
                <c:pt idx="3">
                  <c:v>InfoSoup</c:v>
                </c:pt>
                <c:pt idx="4">
                  <c:v>Kenosha County Library System</c:v>
                </c:pt>
                <c:pt idx="5">
                  <c:v>Lakeshores Library System</c:v>
                </c:pt>
                <c:pt idx="6">
                  <c:v>Manitowoc-Calumet Library System</c:v>
                </c:pt>
                <c:pt idx="7">
                  <c:v>Milwaukee Co. Federated Library System</c:v>
                </c:pt>
                <c:pt idx="8">
                  <c:v>Monarch Library System</c:v>
                </c:pt>
                <c:pt idx="9">
                  <c:v>Northern Waters Library Service</c:v>
                </c:pt>
                <c:pt idx="10">
                  <c:v>South Central Library System</c:v>
                </c:pt>
                <c:pt idx="11">
                  <c:v>Southwest Wisconsin Library System</c:v>
                </c:pt>
                <c:pt idx="12">
                  <c:v>Winding Rivers Library System</c:v>
                </c:pt>
                <c:pt idx="13">
                  <c:v>Winnefox Library System</c:v>
                </c:pt>
                <c:pt idx="14">
                  <c:v>Wisconsin Valley Library Service </c:v>
                </c:pt>
              </c:strCache>
            </c:strRef>
          </c:cat>
          <c:val>
            <c:numRef>
              <c:f>data!$H$2:$H$16</c:f>
              <c:numCache>
                <c:formatCode>0%</c:formatCode>
                <c:ptCount val="15"/>
                <c:pt idx="0">
                  <c:v>4.6865081588630009E-2</c:v>
                </c:pt>
                <c:pt idx="1">
                  <c:v>0.42965564236924719</c:v>
                </c:pt>
                <c:pt idx="2">
                  <c:v>0.24484279059081282</c:v>
                </c:pt>
                <c:pt idx="3">
                  <c:v>0.18450503771230806</c:v>
                </c:pt>
                <c:pt idx="4">
                  <c:v>0</c:v>
                </c:pt>
                <c:pt idx="5">
                  <c:v>0.44031350757493815</c:v>
                </c:pt>
                <c:pt idx="6">
                  <c:v>0.13597606879241753</c:v>
                </c:pt>
                <c:pt idx="7">
                  <c:v>1.5494470601520004E-2</c:v>
                </c:pt>
                <c:pt idx="8">
                  <c:v>4.3718031439553592E-2</c:v>
                </c:pt>
                <c:pt idx="9">
                  <c:v>0.4035353100134233</c:v>
                </c:pt>
                <c:pt idx="10">
                  <c:v>7.3081701234373533E-2</c:v>
                </c:pt>
                <c:pt idx="11">
                  <c:v>0</c:v>
                </c:pt>
                <c:pt idx="12">
                  <c:v>8.5358159050217014E-2</c:v>
                </c:pt>
                <c:pt idx="13">
                  <c:v>0.59329259324292938</c:v>
                </c:pt>
                <c:pt idx="14">
                  <c:v>0.11150401652970784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1E-4639-A241-63565381A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3287439"/>
        <c:axId val="2063286607"/>
      </c:barChart>
      <c:catAx>
        <c:axId val="2063287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286607"/>
        <c:crosses val="autoZero"/>
        <c:auto val="1"/>
        <c:lblAlgn val="ctr"/>
        <c:lblOffset val="100"/>
        <c:noMultiLvlLbl val="0"/>
      </c:catAx>
      <c:valAx>
        <c:axId val="206328660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063287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227515390820366"/>
          <c:y val="0.11540380179750262"/>
          <c:w val="0.48801645434445834"/>
          <c:h val="3.40911476974469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Amount of total OverDrive collection spend by system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9235189038875894E-2"/>
                  <c:y val="2.2909507445589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18-4F5F-9362-FF87BEAEDBD4}"/>
                </c:ext>
              </c:extLst>
            </c:dLbl>
            <c:dLbl>
              <c:idx val="1"/>
              <c:layout>
                <c:manualLayout>
                  <c:x val="3.1323416827367015E-2"/>
                  <c:y val="-4.58190148911806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18-4F5F-9362-FF87BEAEDBD4}"/>
                </c:ext>
              </c:extLst>
            </c:dLbl>
            <c:dLbl>
              <c:idx val="2"/>
              <c:layout>
                <c:manualLayout>
                  <c:x val="2.8203307659865451E-2"/>
                  <c:y val="-6.8728522336769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18-4F5F-9362-FF87BEAEDBD4}"/>
                </c:ext>
              </c:extLst>
            </c:dLbl>
            <c:dLbl>
              <c:idx val="3"/>
              <c:layout>
                <c:manualLayout>
                  <c:x val="3.4455758510103698E-2"/>
                  <c:y val="4.581901489117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18-4F5F-9362-FF87BEAEDBD4}"/>
                </c:ext>
              </c:extLst>
            </c:dLbl>
            <c:dLbl>
              <c:idx val="4"/>
              <c:layout>
                <c:manualLayout>
                  <c:x val="3.0279302933121463E-2"/>
                  <c:y val="8.400055691889479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18-4F5F-9362-FF87BEAEDBD4}"/>
                </c:ext>
              </c:extLst>
            </c:dLbl>
            <c:dLbl>
              <c:idx val="5"/>
              <c:layout>
                <c:manualLayout>
                  <c:x val="2.9235189038875817E-2"/>
                  <c:y val="-8.400055691889479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18-4F5F-9362-FF87BEAEDBD4}"/>
                </c:ext>
              </c:extLst>
            </c:dLbl>
            <c:dLbl>
              <c:idx val="6"/>
              <c:layout>
                <c:manualLayout>
                  <c:x val="2.8191075144630252E-2"/>
                  <c:y val="-8.400055691889479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18-4F5F-9362-FF87BEAEDBD4}"/>
                </c:ext>
              </c:extLst>
            </c:dLbl>
            <c:dLbl>
              <c:idx val="7"/>
              <c:layout>
                <c:manualLayout>
                  <c:x val="3.02793029331214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118-4F5F-9362-FF87BEAEDBD4}"/>
                </c:ext>
              </c:extLst>
            </c:dLbl>
            <c:dLbl>
              <c:idx val="8"/>
              <c:layout>
                <c:manualLayout>
                  <c:x val="2.9235189038875894E-2"/>
                  <c:y val="-8.400055691889479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118-4F5F-9362-FF87BEAEDBD4}"/>
                </c:ext>
              </c:extLst>
            </c:dLbl>
            <c:dLbl>
              <c:idx val="9"/>
              <c:layout>
                <c:manualLayout>
                  <c:x val="2.8191075144630328E-2"/>
                  <c:y val="-4.581901489117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118-4F5F-9362-FF87BEAEDBD4}"/>
                </c:ext>
              </c:extLst>
            </c:dLbl>
            <c:dLbl>
              <c:idx val="10"/>
              <c:layout>
                <c:manualLayout>
                  <c:x val="3.7588100192840437E-2"/>
                  <c:y val="-6.8728522336769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118-4F5F-9362-FF87BEAEDBD4}"/>
                </c:ext>
              </c:extLst>
            </c:dLbl>
            <c:dLbl>
              <c:idx val="11"/>
              <c:layout>
                <c:manualLayout>
                  <c:x val="3.0279302933121463E-2"/>
                  <c:y val="-8.400055691889479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118-4F5F-9362-FF87BEAEDBD4}"/>
                </c:ext>
              </c:extLst>
            </c:dLbl>
            <c:dLbl>
              <c:idx val="12"/>
              <c:layout>
                <c:manualLayout>
                  <c:x val="2.81910751446303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118-4F5F-9362-FF87BEAEDBD4}"/>
                </c:ext>
              </c:extLst>
            </c:dLbl>
            <c:dLbl>
              <c:idx val="13"/>
              <c:layout>
                <c:manualLayout>
                  <c:x val="2.81910751446303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118-4F5F-9362-FF87BEAEDBD4}"/>
                </c:ext>
              </c:extLst>
            </c:dLbl>
            <c:dLbl>
              <c:idx val="14"/>
              <c:layout>
                <c:manualLayout>
                  <c:x val="2.1926391779156923E-2"/>
                  <c:y val="-4.581901489117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118-4F5F-9362-FF87BEAEDB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data!$A$2:$A$16</c:f>
              <c:strCache>
                <c:ptCount val="15"/>
                <c:pt idx="0">
                  <c:v>Arrowhead Library System</c:v>
                </c:pt>
                <c:pt idx="1">
                  <c:v>Bridges Library System</c:v>
                </c:pt>
                <c:pt idx="2">
                  <c:v>IFLS</c:v>
                </c:pt>
                <c:pt idx="3">
                  <c:v>InfoSoup</c:v>
                </c:pt>
                <c:pt idx="4">
                  <c:v>Kenosha County Library System</c:v>
                </c:pt>
                <c:pt idx="5">
                  <c:v>Lakeshores Library System</c:v>
                </c:pt>
                <c:pt idx="6">
                  <c:v>Manitowoc-Calumet Library System</c:v>
                </c:pt>
                <c:pt idx="7">
                  <c:v>Milwaukee Co. Federated Library System</c:v>
                </c:pt>
                <c:pt idx="8">
                  <c:v>Monarch Library System</c:v>
                </c:pt>
                <c:pt idx="9">
                  <c:v>Northern Waters Library Service</c:v>
                </c:pt>
                <c:pt idx="10">
                  <c:v>South Central Library System</c:v>
                </c:pt>
                <c:pt idx="11">
                  <c:v>Southwest Wisconsin Library System</c:v>
                </c:pt>
                <c:pt idx="12">
                  <c:v>Winding Rivers Library System</c:v>
                </c:pt>
                <c:pt idx="13">
                  <c:v>Winnefox Library System</c:v>
                </c:pt>
                <c:pt idx="14">
                  <c:v>Wisconsin Valley Library Service </c:v>
                </c:pt>
              </c:strCache>
            </c:strRef>
          </c:cat>
          <c:val>
            <c:numRef>
              <c:f>data!$B$2:$B$16</c:f>
              <c:numCache>
                <c:formatCode>_("$"* #,##0_);_("$"* \(#,##0\);_("$"* "-"??_);_(@_)</c:formatCode>
                <c:ptCount val="15"/>
                <c:pt idx="0">
                  <c:v>26583.210514058705</c:v>
                </c:pt>
                <c:pt idx="1">
                  <c:v>98149.815243121018</c:v>
                </c:pt>
                <c:pt idx="2">
                  <c:v>87204.350409361068</c:v>
                </c:pt>
                <c:pt idx="3">
                  <c:v>113003</c:v>
                </c:pt>
                <c:pt idx="4">
                  <c:v>26701.835625733558</c:v>
                </c:pt>
                <c:pt idx="5">
                  <c:v>40721.385775906747</c:v>
                </c:pt>
                <c:pt idx="6">
                  <c:v>16594.648942824664</c:v>
                </c:pt>
                <c:pt idx="7">
                  <c:v>113427.75416429168</c:v>
                </c:pt>
                <c:pt idx="8">
                  <c:v>70200.267291058844</c:v>
                </c:pt>
                <c:pt idx="9">
                  <c:v>29361.373572864468</c:v>
                </c:pt>
                <c:pt idx="10">
                  <c:v>202429.24360456367</c:v>
                </c:pt>
                <c:pt idx="11">
                  <c:v>21768.451303974263</c:v>
                </c:pt>
                <c:pt idx="12">
                  <c:v>50856.949313107347</c:v>
                </c:pt>
                <c:pt idx="13">
                  <c:v>51744.726247945517</c:v>
                </c:pt>
                <c:pt idx="14">
                  <c:v>51253.586591427702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8-4F5F-9362-FF87BEAEDBD4}"/>
            </c:ext>
          </c:extLst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Holds reduction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8081123244929777E-2"/>
                  <c:y val="-8.400055691889479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118-4F5F-9362-FF87BEAEDBD4}"/>
                </c:ext>
              </c:extLst>
            </c:dLbl>
            <c:dLbl>
              <c:idx val="1"/>
              <c:layout>
                <c:manualLayout>
                  <c:x val="3.2241289651586062E-2"/>
                  <c:y val="-8.400055691889479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118-4F5F-9362-FF87BEAEDBD4}"/>
                </c:ext>
              </c:extLst>
            </c:dLbl>
            <c:dLbl>
              <c:idx val="2"/>
              <c:layout>
                <c:manualLayout>
                  <c:x val="2.91211648465938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118-4F5F-9362-FF87BEAEDBD4}"/>
                </c:ext>
              </c:extLst>
            </c:dLbl>
            <c:dLbl>
              <c:idx val="3"/>
              <c:layout>
                <c:manualLayout>
                  <c:x val="3.12012480499220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118-4F5F-9362-FF87BEAEDBD4}"/>
                </c:ext>
              </c:extLst>
            </c:dLbl>
            <c:dLbl>
              <c:idx val="4"/>
              <c:layout>
                <c:manualLayout>
                  <c:x val="3.43213728549141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118-4F5F-9362-FF87BEAEDBD4}"/>
                </c:ext>
              </c:extLst>
            </c:dLbl>
            <c:dLbl>
              <c:idx val="5"/>
              <c:layout>
                <c:manualLayout>
                  <c:x val="3.22412896515860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118-4F5F-9362-FF87BEAEDBD4}"/>
                </c:ext>
              </c:extLst>
            </c:dLbl>
            <c:dLbl>
              <c:idx val="6"/>
              <c:layout>
                <c:manualLayout>
                  <c:x val="3.1201248049921998E-2"/>
                  <c:y val="-6.87285223367705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118-4F5F-9362-FF87BEAEDBD4}"/>
                </c:ext>
              </c:extLst>
            </c:dLbl>
            <c:dLbl>
              <c:idx val="7"/>
              <c:layout>
                <c:manualLayout>
                  <c:x val="2.9121164846593786E-2"/>
                  <c:y val="-2.2909507445590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118-4F5F-9362-FF87BEAEDBD4}"/>
                </c:ext>
              </c:extLst>
            </c:dLbl>
            <c:dLbl>
              <c:idx val="8"/>
              <c:layout>
                <c:manualLayout>
                  <c:x val="2.91211648465939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118-4F5F-9362-FF87BEAEDBD4}"/>
                </c:ext>
              </c:extLst>
            </c:dLbl>
            <c:dLbl>
              <c:idx val="9"/>
              <c:layout>
                <c:manualLayout>
                  <c:x val="3.1201248049921998E-2"/>
                  <c:y val="2.2909507445589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118-4F5F-9362-FF87BEAEDBD4}"/>
                </c:ext>
              </c:extLst>
            </c:dLbl>
            <c:dLbl>
              <c:idx val="10"/>
              <c:layout>
                <c:manualLayout>
                  <c:x val="3.0161206448257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118-4F5F-9362-FF87BEAEDBD4}"/>
                </c:ext>
              </c:extLst>
            </c:dLbl>
            <c:dLbl>
              <c:idx val="11"/>
              <c:layout>
                <c:manualLayout>
                  <c:x val="2.9121164846593862E-2"/>
                  <c:y val="-8.400055691889479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118-4F5F-9362-FF87BEAEDBD4}"/>
                </c:ext>
              </c:extLst>
            </c:dLbl>
            <c:dLbl>
              <c:idx val="12"/>
              <c:layout>
                <c:manualLayout>
                  <c:x val="2.91211648465938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118-4F5F-9362-FF87BEAEDBD4}"/>
                </c:ext>
              </c:extLst>
            </c:dLbl>
            <c:dLbl>
              <c:idx val="13"/>
              <c:layout>
                <c:manualLayout>
                  <c:x val="3.1201248049921998E-2"/>
                  <c:y val="-8.400055691889479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118-4F5F-9362-FF87BEAEDBD4}"/>
                </c:ext>
              </c:extLst>
            </c:dLbl>
            <c:dLbl>
              <c:idx val="14"/>
              <c:layout>
                <c:manualLayout>
                  <c:x val="2.28809152366094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118-4F5F-9362-FF87BEAEDB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data!$A$2:$A$16</c:f>
              <c:strCache>
                <c:ptCount val="15"/>
                <c:pt idx="0">
                  <c:v>Arrowhead Library System</c:v>
                </c:pt>
                <c:pt idx="1">
                  <c:v>Bridges Library System</c:v>
                </c:pt>
                <c:pt idx="2">
                  <c:v>IFLS</c:v>
                </c:pt>
                <c:pt idx="3">
                  <c:v>InfoSoup</c:v>
                </c:pt>
                <c:pt idx="4">
                  <c:v>Kenosha County Library System</c:v>
                </c:pt>
                <c:pt idx="5">
                  <c:v>Lakeshores Library System</c:v>
                </c:pt>
                <c:pt idx="6">
                  <c:v>Manitowoc-Calumet Library System</c:v>
                </c:pt>
                <c:pt idx="7">
                  <c:v>Milwaukee Co. Federated Library System</c:v>
                </c:pt>
                <c:pt idx="8">
                  <c:v>Monarch Library System</c:v>
                </c:pt>
                <c:pt idx="9">
                  <c:v>Northern Waters Library Service</c:v>
                </c:pt>
                <c:pt idx="10">
                  <c:v>South Central Library System</c:v>
                </c:pt>
                <c:pt idx="11">
                  <c:v>Southwest Wisconsin Library System</c:v>
                </c:pt>
                <c:pt idx="12">
                  <c:v>Winding Rivers Library System</c:v>
                </c:pt>
                <c:pt idx="13">
                  <c:v>Winnefox Library System</c:v>
                </c:pt>
                <c:pt idx="14">
                  <c:v>Wisconsin Valley Library Service </c:v>
                </c:pt>
              </c:strCache>
            </c:strRef>
          </c:cat>
          <c:val>
            <c:numRef>
              <c:f>data!$D$2:$D$16</c:f>
              <c:numCache>
                <c:formatCode>_("$"* #,##0_);_("$"* \(#,##0\);_("$"* "-"??_);_(@_)</c:formatCode>
                <c:ptCount val="15"/>
                <c:pt idx="0">
                  <c:v>3525.5214151923092</c:v>
                </c:pt>
                <c:pt idx="1">
                  <c:v>16182.917683584767</c:v>
                </c:pt>
                <c:pt idx="2">
                  <c:v>12587.37944527838</c:v>
                </c:pt>
                <c:pt idx="3">
                  <c:v>17066</c:v>
                </c:pt>
                <c:pt idx="4">
                  <c:v>3819.5384195334123</c:v>
                </c:pt>
                <c:pt idx="5">
                  <c:v>5719.2030303066431</c:v>
                </c:pt>
                <c:pt idx="6">
                  <c:v>2027.5369697172023</c:v>
                </c:pt>
                <c:pt idx="7">
                  <c:v>15110.935977976147</c:v>
                </c:pt>
                <c:pt idx="8">
                  <c:v>10751.561592747104</c:v>
                </c:pt>
                <c:pt idx="9">
                  <c:v>4352.5783717467066</c:v>
                </c:pt>
                <c:pt idx="10">
                  <c:v>33810.793023236409</c:v>
                </c:pt>
                <c:pt idx="11">
                  <c:v>2818.8254342593</c:v>
                </c:pt>
                <c:pt idx="12">
                  <c:v>6750.2298125611787</c:v>
                </c:pt>
                <c:pt idx="13">
                  <c:v>8903.6718741616769</c:v>
                </c:pt>
                <c:pt idx="14">
                  <c:v>6573.2651983303267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18-4F5F-9362-FF87BEAEDBD4}"/>
            </c:ext>
          </c:extLst>
        </c:ser>
        <c:ser>
          <c:idx val="2"/>
          <c:order val="2"/>
          <c:tx>
            <c:strRef>
              <c:f>data!$G$1</c:f>
              <c:strCache>
                <c:ptCount val="1"/>
                <c:pt idx="0">
                  <c:v>System-Funded Advantage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1201248049921998E-2"/>
                  <c:y val="-1.3745704467354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118-4F5F-9362-FF87BEAEDBD4}"/>
                </c:ext>
              </c:extLst>
            </c:dLbl>
            <c:dLbl>
              <c:idx val="1"/>
              <c:layout>
                <c:manualLayout>
                  <c:x val="3.2241289651586062E-2"/>
                  <c:y val="-4.200027845944739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118-4F5F-9362-FF87BEAEDBD4}"/>
                </c:ext>
              </c:extLst>
            </c:dLbl>
            <c:dLbl>
              <c:idx val="2"/>
              <c:layout>
                <c:manualLayout>
                  <c:x val="3.1201288996441746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7030640280729332E-2"/>
                      <c:h val="2.97480856130097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3-8118-4F5F-9362-FF87BEAEDBD4}"/>
                </c:ext>
              </c:extLst>
            </c:dLbl>
            <c:dLbl>
              <c:idx val="3"/>
              <c:layout>
                <c:manualLayout>
                  <c:x val="3.12012480499219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118-4F5F-9362-FF87BEAEDBD4}"/>
                </c:ext>
              </c:extLst>
            </c:dLbl>
            <c:dLbl>
              <c:idx val="4"/>
              <c:layout>
                <c:manualLayout>
                  <c:x val="3.6401456058242326E-2"/>
                  <c:y val="-2.2909507445590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118-4F5F-9362-FF87BEAEDBD4}"/>
                </c:ext>
              </c:extLst>
            </c:dLbl>
            <c:dLbl>
              <c:idx val="5"/>
              <c:layout>
                <c:manualLayout>
                  <c:x val="3.1201248049921998E-2"/>
                  <c:y val="-8.400055691889479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118-4F5F-9362-FF87BEAEDBD4}"/>
                </c:ext>
              </c:extLst>
            </c:dLbl>
            <c:dLbl>
              <c:idx val="6"/>
              <c:layout>
                <c:manualLayout>
                  <c:x val="3.2241289651586062E-2"/>
                  <c:y val="-2.5200458190148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118-4F5F-9362-FF87BEAEDBD4}"/>
                </c:ext>
              </c:extLst>
            </c:dLbl>
            <c:dLbl>
              <c:idx val="7"/>
              <c:layout>
                <c:manualLayout>
                  <c:x val="3.2241289651586062E-2"/>
                  <c:y val="-9.1638029782360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118-4F5F-9362-FF87BEAEDBD4}"/>
                </c:ext>
              </c:extLst>
            </c:dLbl>
            <c:dLbl>
              <c:idx val="8"/>
              <c:layout>
                <c:manualLayout>
                  <c:x val="3.3281331253250057E-2"/>
                  <c:y val="-1.3745704467354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118-4F5F-9362-FF87BEAEDBD4}"/>
                </c:ext>
              </c:extLst>
            </c:dLbl>
            <c:dLbl>
              <c:idx val="9"/>
              <c:layout>
                <c:manualLayout>
                  <c:x val="2.9121164846593862E-2"/>
                  <c:y val="-8.400055691889479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118-4F5F-9362-FF87BEAEDBD4}"/>
                </c:ext>
              </c:extLst>
            </c:dLbl>
            <c:dLbl>
              <c:idx val="10"/>
              <c:layout>
                <c:manualLayout>
                  <c:x val="3.22412896515860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118-4F5F-9362-FF87BEAEDBD4}"/>
                </c:ext>
              </c:extLst>
            </c:dLbl>
            <c:dLbl>
              <c:idx val="11"/>
              <c:layout>
                <c:manualLayout>
                  <c:x val="3.7441497659906398E-2"/>
                  <c:y val="-2.0618556701030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118-4F5F-9362-FF87BEAEDBD4}"/>
                </c:ext>
              </c:extLst>
            </c:dLbl>
            <c:dLbl>
              <c:idx val="12"/>
              <c:layout>
                <c:manualLayout>
                  <c:x val="2.8081123244929798E-2"/>
                  <c:y val="-2.0618556701030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118-4F5F-9362-FF87BEAEDBD4}"/>
                </c:ext>
              </c:extLst>
            </c:dLbl>
            <c:dLbl>
              <c:idx val="13"/>
              <c:layout>
                <c:manualLayout>
                  <c:x val="3.1201248049921998E-2"/>
                  <c:y val="-4.581901489117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118-4F5F-9362-FF87BEAEDBD4}"/>
                </c:ext>
              </c:extLst>
            </c:dLbl>
            <c:dLbl>
              <c:idx val="14"/>
              <c:layout>
                <c:manualLayout>
                  <c:x val="2.3920956838273378E-2"/>
                  <c:y val="-1.6036655211913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118-4F5F-9362-FF87BEAEDB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data!$A$2:$A$16</c:f>
              <c:strCache>
                <c:ptCount val="15"/>
                <c:pt idx="0">
                  <c:v>Arrowhead Library System</c:v>
                </c:pt>
                <c:pt idx="1">
                  <c:v>Bridges Library System</c:v>
                </c:pt>
                <c:pt idx="2">
                  <c:v>IFLS</c:v>
                </c:pt>
                <c:pt idx="3">
                  <c:v>InfoSoup</c:v>
                </c:pt>
                <c:pt idx="4">
                  <c:v>Kenosha County Library System</c:v>
                </c:pt>
                <c:pt idx="5">
                  <c:v>Lakeshores Library System</c:v>
                </c:pt>
                <c:pt idx="6">
                  <c:v>Manitowoc-Calumet Library System</c:v>
                </c:pt>
                <c:pt idx="7">
                  <c:v>Milwaukee Co. Federated Library System</c:v>
                </c:pt>
                <c:pt idx="8">
                  <c:v>Monarch Library System</c:v>
                </c:pt>
                <c:pt idx="9">
                  <c:v>Northern Waters Library Service</c:v>
                </c:pt>
                <c:pt idx="10">
                  <c:v>South Central Library System</c:v>
                </c:pt>
                <c:pt idx="11">
                  <c:v>Southwest Wisconsin Library System</c:v>
                </c:pt>
                <c:pt idx="12">
                  <c:v>Winding Rivers Library System</c:v>
                </c:pt>
                <c:pt idx="13">
                  <c:v>Winnefox Library System</c:v>
                </c:pt>
                <c:pt idx="14">
                  <c:v>Wisconsin Valley Library Service </c:v>
                </c:pt>
              </c:strCache>
            </c:strRef>
          </c:cat>
          <c:val>
            <c:numRef>
              <c:f>data!$G$2:$G$16</c:f>
              <c:numCache>
                <c:formatCode>"$"#,##0</c:formatCode>
                <c:ptCount val="15"/>
                <c:pt idx="0">
                  <c:v>1480.4285848076906</c:v>
                </c:pt>
                <c:pt idx="1">
                  <c:v>86129.902316415246</c:v>
                </c:pt>
                <c:pt idx="2">
                  <c:v>32355.23055472162</c:v>
                </c:pt>
                <c:pt idx="3">
                  <c:v>29428</c:v>
                </c:pt>
                <c:pt idx="4">
                  <c:v>0</c:v>
                </c:pt>
                <c:pt idx="5">
                  <c:v>36535.48696969336</c:v>
                </c:pt>
                <c:pt idx="6">
                  <c:v>2930.6730302827978</c:v>
                </c:pt>
                <c:pt idx="7">
                  <c:v>2022.9840220238511</c:v>
                </c:pt>
                <c:pt idx="8">
                  <c:v>3700.8484072528954</c:v>
                </c:pt>
                <c:pt idx="9">
                  <c:v>22809.011628253294</c:v>
                </c:pt>
                <c:pt idx="10">
                  <c:v>18626.046976763588</c:v>
                </c:pt>
                <c:pt idx="11">
                  <c:v>0</c:v>
                </c:pt>
                <c:pt idx="12">
                  <c:v>5376.1401874388221</c:v>
                </c:pt>
                <c:pt idx="13">
                  <c:v>88472.068125838327</c:v>
                </c:pt>
                <c:pt idx="14">
                  <c:v>7257.1248016696727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18-4F5F-9362-FF87BEAED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2839919"/>
        <c:axId val="2062831599"/>
      </c:barChart>
      <c:catAx>
        <c:axId val="2062839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831599"/>
        <c:crosses val="autoZero"/>
        <c:auto val="1"/>
        <c:lblAlgn val="ctr"/>
        <c:lblOffset val="100"/>
        <c:noMultiLvlLbl val="0"/>
      </c:catAx>
      <c:valAx>
        <c:axId val="2062831599"/>
        <c:scaling>
          <c:orientation val="minMax"/>
          <c:max val="250000"/>
        </c:scaling>
        <c:delete val="0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839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81775932454621"/>
          <c:y val="0.13888861830415528"/>
          <c:w val="0.2412423174092318"/>
          <c:h val="3.8660064399166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System-Funded</a:t>
            </a:r>
            <a:r>
              <a:rPr lang="en-US" baseline="0"/>
              <a:t> Advantage Spending </a:t>
            </a:r>
            <a:r>
              <a:rPr lang="en-US"/>
              <a:t>Per Capita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capita (SystAdvantage only)'!$D$1</c:f>
              <c:strCache>
                <c:ptCount val="1"/>
                <c:pt idx="0">
                  <c:v>Per Capita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 capita (SystAdvantage only)'!$A$2:$A$17</c:f>
              <c:strCache>
                <c:ptCount val="15"/>
                <c:pt idx="0">
                  <c:v>Arrowhead Library System</c:v>
                </c:pt>
                <c:pt idx="1">
                  <c:v>Bridges Library System</c:v>
                </c:pt>
                <c:pt idx="2">
                  <c:v>IFLS</c:v>
                </c:pt>
                <c:pt idx="3">
                  <c:v>InfoSoup</c:v>
                </c:pt>
                <c:pt idx="4">
                  <c:v>Kenosha County Library System</c:v>
                </c:pt>
                <c:pt idx="5">
                  <c:v>Lakeshores Library System</c:v>
                </c:pt>
                <c:pt idx="6">
                  <c:v>Manitowoc-Calumet Library System</c:v>
                </c:pt>
                <c:pt idx="7">
                  <c:v>Milwaukee Co. Federated Library System</c:v>
                </c:pt>
                <c:pt idx="8">
                  <c:v>Monarch Library System</c:v>
                </c:pt>
                <c:pt idx="9">
                  <c:v>Northern Waters Library Service</c:v>
                </c:pt>
                <c:pt idx="10">
                  <c:v>South Central Library System</c:v>
                </c:pt>
                <c:pt idx="11">
                  <c:v>Southwest Wisconsin Library System</c:v>
                </c:pt>
                <c:pt idx="12">
                  <c:v>Winding Rivers Library System</c:v>
                </c:pt>
                <c:pt idx="13">
                  <c:v>Winnefox Library System</c:v>
                </c:pt>
                <c:pt idx="14">
                  <c:v>Wisconsin Valley Library Service </c:v>
                </c:pt>
              </c:strCache>
            </c:strRef>
          </c:cat>
          <c:val>
            <c:numRef>
              <c:f>'per capita (SystAdvantage only)'!$D$2:$D$17</c:f>
              <c:numCache>
                <c:formatCode>_("$"* #,##0.00_);_("$"* \(#,##0.00\);_("$"* "-"??_);_(@_)</c:formatCode>
                <c:ptCount val="16"/>
                <c:pt idx="0">
                  <c:v>9.2475924791845156E-3</c:v>
                </c:pt>
                <c:pt idx="1">
                  <c:v>0.17294188743688155</c:v>
                </c:pt>
                <c:pt idx="2">
                  <c:v>6.9877934354995133E-2</c:v>
                </c:pt>
                <c:pt idx="3">
                  <c:v>0.17570318890421346</c:v>
                </c:pt>
                <c:pt idx="4">
                  <c:v>0</c:v>
                </c:pt>
                <c:pt idx="5">
                  <c:v>0.30949163040824534</c:v>
                </c:pt>
                <c:pt idx="6" formatCode="_(&quot;$&quot;* #,##0.000_);_(&quot;$&quot;* \(#,##0.000\);_(&quot;$&quot;* &quot;-&quot;??_);_(@_)">
                  <c:v>3.0852924620167681E-3</c:v>
                </c:pt>
                <c:pt idx="7" formatCode="_(&quot;$&quot;* #,##0.000_);_(&quot;$&quot;* \(#,##0.000\);_(&quot;$&quot;* &quot;-&quot;??_);_(@_)">
                  <c:v>4.8273292036009607E-3</c:v>
                </c:pt>
                <c:pt idx="8">
                  <c:v>8.831119474962108E-3</c:v>
                </c:pt>
                <c:pt idx="9">
                  <c:v>0.15072366106028742</c:v>
                </c:pt>
                <c:pt idx="10">
                  <c:v>2.2272474176459334E-2</c:v>
                </c:pt>
                <c:pt idx="11">
                  <c:v>0</c:v>
                </c:pt>
                <c:pt idx="12">
                  <c:v>4.1757077293929398E-2</c:v>
                </c:pt>
                <c:pt idx="13">
                  <c:v>0.31251392848355808</c:v>
                </c:pt>
                <c:pt idx="14">
                  <c:v>2.2103142575060679E-2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9-4A0F-8907-33C737F0F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185040"/>
        <c:axId val="1914185456"/>
      </c:barChart>
      <c:catAx>
        <c:axId val="191418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4185456"/>
        <c:crosses val="autoZero"/>
        <c:auto val="1"/>
        <c:lblAlgn val="ctr"/>
        <c:lblOffset val="100"/>
        <c:noMultiLvlLbl val="0"/>
      </c:catAx>
      <c:valAx>
        <c:axId val="1914185456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91418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352424</xdr:colOff>
      <xdr:row>33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19050</xdr:colOff>
      <xdr:row>29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1600200</xdr:colOff>
      <xdr:row>20</xdr:row>
      <xdr:rowOff>42861</xdr:rowOff>
    </xdr:from>
    <xdr:to>
      <xdr:col>3</xdr:col>
      <xdr:colOff>1914525</xdr:colOff>
      <xdr:row>40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sqref="A1:A1048576"/>
    </sheetView>
  </sheetViews>
  <sheetFormatPr defaultRowHeight="15" x14ac:dyDescent="0.25"/>
  <cols>
    <col min="1" max="1" width="35.85546875" customWidth="1"/>
    <col min="2" max="2" width="12.5703125" style="7" bestFit="1" customWidth="1"/>
    <col min="3" max="3" width="12.5703125" style="7" customWidth="1"/>
    <col min="4" max="4" width="16.5703125" style="7" bestFit="1" customWidth="1"/>
    <col min="5" max="5" width="16.5703125" style="7" customWidth="1"/>
    <col min="6" max="6" width="12.5703125" style="4" bestFit="1" customWidth="1"/>
    <col min="7" max="7" width="26.5703125" style="15" bestFit="1" customWidth="1"/>
    <col min="8" max="8" width="26.5703125" customWidth="1"/>
    <col min="9" max="9" width="12.5703125" bestFit="1" customWidth="1"/>
  </cols>
  <sheetData>
    <row r="1" spans="1:15" x14ac:dyDescent="0.25">
      <c r="A1" s="8" t="s">
        <v>0</v>
      </c>
      <c r="B1" s="6" t="s">
        <v>22</v>
      </c>
      <c r="C1" s="6" t="s">
        <v>23</v>
      </c>
      <c r="D1" s="6" t="s">
        <v>16</v>
      </c>
      <c r="E1" s="6" t="s">
        <v>18</v>
      </c>
      <c r="F1" s="5" t="s">
        <v>19</v>
      </c>
      <c r="G1" s="14" t="s">
        <v>21</v>
      </c>
      <c r="H1" s="8" t="s">
        <v>20</v>
      </c>
      <c r="I1" s="8" t="s">
        <v>1</v>
      </c>
    </row>
    <row r="2" spans="1:15" x14ac:dyDescent="0.25">
      <c r="A2" s="1" t="s">
        <v>2</v>
      </c>
      <c r="B2" s="7">
        <v>26583.210514058705</v>
      </c>
      <c r="C2" s="13">
        <f>B2/I2</f>
        <v>0.8415295019387391</v>
      </c>
      <c r="D2" s="7">
        <v>3525.5214151923092</v>
      </c>
      <c r="E2" s="13">
        <f>D2/I2</f>
        <v>0.11160541647263091</v>
      </c>
      <c r="F2" s="4">
        <v>5005.95</v>
      </c>
      <c r="G2" s="15">
        <f>F2-D2</f>
        <v>1480.4285848076906</v>
      </c>
      <c r="H2" s="13">
        <f>G2/I2</f>
        <v>4.6865081588630009E-2</v>
      </c>
      <c r="I2" s="12">
        <f>B2+D2+G2</f>
        <v>31589.160514058705</v>
      </c>
    </row>
    <row r="3" spans="1:15" x14ac:dyDescent="0.25">
      <c r="A3" s="2" t="s">
        <v>3</v>
      </c>
      <c r="B3" s="7">
        <v>98149.815243121018</v>
      </c>
      <c r="C3" s="13">
        <f t="shared" ref="C3:C16" si="0">B3/I3</f>
        <v>0.48961650695694464</v>
      </c>
      <c r="D3" s="7">
        <v>16182.917683584767</v>
      </c>
      <c r="E3" s="13">
        <f t="shared" ref="E3:E16" si="1">D3/I3</f>
        <v>8.0727850673808263E-2</v>
      </c>
      <c r="F3" s="10">
        <v>102312.82</v>
      </c>
      <c r="G3" s="15">
        <f>F3-D3</f>
        <v>86129.902316415246</v>
      </c>
      <c r="H3" s="13">
        <f t="shared" ref="H3:H16" si="2">G3/I3</f>
        <v>0.42965564236924719</v>
      </c>
      <c r="I3" s="12">
        <f t="shared" ref="I3:I16" si="3">B3+D3+G3</f>
        <v>200462.63524312101</v>
      </c>
    </row>
    <row r="4" spans="1:15" x14ac:dyDescent="0.25">
      <c r="A4" s="1" t="s">
        <v>15</v>
      </c>
      <c r="B4" s="7">
        <v>87204.350409361068</v>
      </c>
      <c r="C4" s="13">
        <f t="shared" si="0"/>
        <v>0.65990432272692412</v>
      </c>
      <c r="D4" s="7">
        <v>12587.37944527838</v>
      </c>
      <c r="E4" s="13">
        <f t="shared" si="1"/>
        <v>9.525288668226313E-2</v>
      </c>
      <c r="F4" s="11">
        <v>44942.61</v>
      </c>
      <c r="G4" s="15">
        <f>F4-D4</f>
        <v>32355.23055472162</v>
      </c>
      <c r="H4" s="13">
        <f t="shared" si="2"/>
        <v>0.24484279059081282</v>
      </c>
      <c r="I4" s="12">
        <f t="shared" si="3"/>
        <v>132146.96040936105</v>
      </c>
      <c r="J4" s="9"/>
      <c r="K4" s="9"/>
      <c r="L4" s="9"/>
      <c r="M4" s="9"/>
      <c r="N4" s="9"/>
      <c r="O4" s="9"/>
    </row>
    <row r="5" spans="1:15" x14ac:dyDescent="0.25">
      <c r="A5" s="2" t="s">
        <v>17</v>
      </c>
      <c r="B5" s="7">
        <v>113003</v>
      </c>
      <c r="C5" s="13">
        <f t="shared" ref="C5:C10" si="4">B5/I5</f>
        <v>0.70849608456585389</v>
      </c>
      <c r="D5" s="7">
        <v>17066</v>
      </c>
      <c r="E5" s="13">
        <f t="shared" si="1"/>
        <v>0.10699887772183803</v>
      </c>
      <c r="F5" s="7">
        <v>46494</v>
      </c>
      <c r="G5" s="15">
        <f>F5-D5</f>
        <v>29428</v>
      </c>
      <c r="H5" s="13">
        <f t="shared" si="2"/>
        <v>0.18450503771230806</v>
      </c>
      <c r="I5" s="12">
        <f t="shared" ref="I5:I10" si="5">B5+D5+G5</f>
        <v>159497</v>
      </c>
    </row>
    <row r="6" spans="1:15" x14ac:dyDescent="0.25">
      <c r="A6" s="2" t="s">
        <v>4</v>
      </c>
      <c r="B6" s="7">
        <v>26701.835625733558</v>
      </c>
      <c r="C6" s="13">
        <f t="shared" si="4"/>
        <v>0.87485693095374528</v>
      </c>
      <c r="D6" s="7">
        <v>3819.5384195334123</v>
      </c>
      <c r="E6" s="13">
        <f t="shared" si="1"/>
        <v>0.12514306904625475</v>
      </c>
      <c r="F6" s="4">
        <v>3131.8</v>
      </c>
      <c r="G6" s="15">
        <v>0</v>
      </c>
      <c r="H6" s="13">
        <f t="shared" si="2"/>
        <v>0</v>
      </c>
      <c r="I6" s="12">
        <f t="shared" si="5"/>
        <v>30521.37404526697</v>
      </c>
    </row>
    <row r="7" spans="1:15" x14ac:dyDescent="0.25">
      <c r="A7" s="2" t="s">
        <v>5</v>
      </c>
      <c r="B7" s="7">
        <v>40721.385775906747</v>
      </c>
      <c r="C7" s="13">
        <f t="shared" si="4"/>
        <v>0.49076056435692234</v>
      </c>
      <c r="D7" s="7">
        <v>5719.2030303066431</v>
      </c>
      <c r="E7" s="13">
        <f t="shared" si="1"/>
        <v>6.8925928068139519E-2</v>
      </c>
      <c r="F7" s="10">
        <v>42254.69</v>
      </c>
      <c r="G7" s="15">
        <f t="shared" ref="G7:G12" si="6">F7-D7</f>
        <v>36535.48696969336</v>
      </c>
      <c r="H7" s="13">
        <f t="shared" si="2"/>
        <v>0.44031350757493815</v>
      </c>
      <c r="I7" s="12">
        <f t="shared" si="5"/>
        <v>82976.075775906749</v>
      </c>
    </row>
    <row r="8" spans="1:15" x14ac:dyDescent="0.25">
      <c r="A8" s="2" t="s">
        <v>6</v>
      </c>
      <c r="B8" s="7">
        <v>16594.648942824664</v>
      </c>
      <c r="C8" s="13">
        <f t="shared" si="4"/>
        <v>0.76995116920900752</v>
      </c>
      <c r="D8" s="7">
        <v>2027.5369697172023</v>
      </c>
      <c r="E8" s="13">
        <f t="shared" si="1"/>
        <v>9.407276199857495E-2</v>
      </c>
      <c r="F8" s="10">
        <v>4958.21</v>
      </c>
      <c r="G8" s="15">
        <f t="shared" si="6"/>
        <v>2930.6730302827978</v>
      </c>
      <c r="H8" s="13">
        <f t="shared" si="2"/>
        <v>0.13597606879241753</v>
      </c>
      <c r="I8" s="12">
        <f t="shared" si="5"/>
        <v>21552.858942824663</v>
      </c>
    </row>
    <row r="9" spans="1:15" ht="30" x14ac:dyDescent="0.25">
      <c r="A9" s="2" t="s">
        <v>7</v>
      </c>
      <c r="B9" s="7">
        <v>113427.75416429168</v>
      </c>
      <c r="C9" s="13">
        <f t="shared" si="4"/>
        <v>0.86876761415881043</v>
      </c>
      <c r="D9" s="7">
        <v>15110.935977976147</v>
      </c>
      <c r="E9" s="13">
        <f t="shared" si="1"/>
        <v>0.11573791523966957</v>
      </c>
      <c r="F9" s="10">
        <v>17133.919999999998</v>
      </c>
      <c r="G9" s="15">
        <f t="shared" si="6"/>
        <v>2022.9840220238511</v>
      </c>
      <c r="H9" s="13">
        <f t="shared" si="2"/>
        <v>1.5494470601520004E-2</v>
      </c>
      <c r="I9" s="12">
        <f t="shared" si="5"/>
        <v>130561.67416429167</v>
      </c>
    </row>
    <row r="10" spans="1:15" x14ac:dyDescent="0.25">
      <c r="A10" s="1" t="s">
        <v>8</v>
      </c>
      <c r="B10" s="7">
        <v>70200.267291058844</v>
      </c>
      <c r="C10" s="13">
        <f t="shared" si="4"/>
        <v>0.82927403524038934</v>
      </c>
      <c r="D10" s="7">
        <v>10751.561592747104</v>
      </c>
      <c r="E10" s="13">
        <f t="shared" si="1"/>
        <v>0.127007933320057</v>
      </c>
      <c r="F10" s="10">
        <v>14452.41</v>
      </c>
      <c r="G10" s="15">
        <f t="shared" si="6"/>
        <v>3700.8484072528954</v>
      </c>
      <c r="H10" s="13">
        <f t="shared" si="2"/>
        <v>4.3718031439553592E-2</v>
      </c>
      <c r="I10" s="12">
        <f t="shared" si="5"/>
        <v>84652.677291058848</v>
      </c>
    </row>
    <row r="11" spans="1:15" x14ac:dyDescent="0.25">
      <c r="A11" s="2" t="s">
        <v>9</v>
      </c>
      <c r="B11" s="7">
        <v>29361.373572864468</v>
      </c>
      <c r="C11" s="13">
        <f t="shared" si="0"/>
        <v>0.51945920236497067</v>
      </c>
      <c r="D11" s="16">
        <v>4352.5783717467066</v>
      </c>
      <c r="E11" s="13">
        <f t="shared" si="1"/>
        <v>7.7005487621606097E-2</v>
      </c>
      <c r="F11" s="10">
        <v>27161.59</v>
      </c>
      <c r="G11" s="15">
        <f t="shared" si="6"/>
        <v>22809.011628253294</v>
      </c>
      <c r="H11" s="13">
        <f t="shared" si="2"/>
        <v>0.4035353100134233</v>
      </c>
      <c r="I11" s="12">
        <f t="shared" si="3"/>
        <v>56522.963572864464</v>
      </c>
    </row>
    <row r="12" spans="1:15" x14ac:dyDescent="0.25">
      <c r="A12" s="2" t="s">
        <v>10</v>
      </c>
      <c r="B12" s="7">
        <v>202429.24360456367</v>
      </c>
      <c r="C12" s="13">
        <f t="shared" si="0"/>
        <v>0.79425728500871018</v>
      </c>
      <c r="D12" s="7">
        <v>33810.793023236409</v>
      </c>
      <c r="E12" s="13">
        <f t="shared" si="1"/>
        <v>0.13266101375691633</v>
      </c>
      <c r="F12" s="10">
        <v>52436.84</v>
      </c>
      <c r="G12" s="15">
        <f t="shared" si="6"/>
        <v>18626.046976763588</v>
      </c>
      <c r="H12" s="13">
        <f t="shared" si="2"/>
        <v>7.3081701234373533E-2</v>
      </c>
      <c r="I12" s="12">
        <f t="shared" si="3"/>
        <v>254866.08360456367</v>
      </c>
    </row>
    <row r="13" spans="1:15" x14ac:dyDescent="0.25">
      <c r="A13" s="2" t="s">
        <v>11</v>
      </c>
      <c r="B13" s="7">
        <v>21768.451303974263</v>
      </c>
      <c r="C13" s="13">
        <f t="shared" si="0"/>
        <v>0.8853543048191268</v>
      </c>
      <c r="D13" s="7">
        <v>2818.8254342593</v>
      </c>
      <c r="E13" s="13">
        <f t="shared" si="1"/>
        <v>0.11464569518087322</v>
      </c>
      <c r="F13" s="10">
        <v>2811.22</v>
      </c>
      <c r="G13" s="15">
        <v>0</v>
      </c>
      <c r="H13" s="13">
        <f t="shared" si="2"/>
        <v>0</v>
      </c>
      <c r="I13" s="12">
        <f t="shared" si="3"/>
        <v>24587.276738233562</v>
      </c>
    </row>
    <row r="14" spans="1:15" x14ac:dyDescent="0.25">
      <c r="A14" s="2" t="s">
        <v>12</v>
      </c>
      <c r="B14" s="7">
        <v>50856.949313107347</v>
      </c>
      <c r="C14" s="13">
        <f t="shared" si="0"/>
        <v>0.80746695899407128</v>
      </c>
      <c r="D14" s="7">
        <v>6750.2298125611787</v>
      </c>
      <c r="E14" s="13">
        <f t="shared" si="1"/>
        <v>0.10717488195571173</v>
      </c>
      <c r="F14" s="11">
        <v>12126.37</v>
      </c>
      <c r="G14" s="15">
        <f>F14-D14</f>
        <v>5376.1401874388221</v>
      </c>
      <c r="H14" s="13">
        <f t="shared" si="2"/>
        <v>8.5358159050217014E-2</v>
      </c>
      <c r="I14" s="12">
        <f t="shared" si="3"/>
        <v>62983.319313107349</v>
      </c>
      <c r="J14" s="9"/>
      <c r="K14" s="9"/>
      <c r="L14" s="9"/>
      <c r="M14" s="9"/>
      <c r="N14" s="9"/>
      <c r="O14" s="9"/>
    </row>
    <row r="15" spans="1:15" x14ac:dyDescent="0.25">
      <c r="A15" s="2" t="s">
        <v>13</v>
      </c>
      <c r="B15" s="7">
        <v>51744.726247945517</v>
      </c>
      <c r="C15" s="13">
        <f t="shared" si="0"/>
        <v>0.34699949342908132</v>
      </c>
      <c r="D15" s="7">
        <v>8903.6718741616769</v>
      </c>
      <c r="E15" s="13">
        <f t="shared" si="1"/>
        <v>5.9707913327989241E-2</v>
      </c>
      <c r="F15" s="10">
        <v>97375.74</v>
      </c>
      <c r="G15" s="15">
        <f>F15-D15</f>
        <v>88472.068125838327</v>
      </c>
      <c r="H15" s="13">
        <f t="shared" si="2"/>
        <v>0.59329259324292938</v>
      </c>
      <c r="I15" s="12">
        <f t="shared" si="3"/>
        <v>149120.46624794553</v>
      </c>
    </row>
    <row r="16" spans="1:15" x14ac:dyDescent="0.25">
      <c r="A16" s="3" t="s">
        <v>14</v>
      </c>
      <c r="B16" s="7">
        <v>51253.586591427702</v>
      </c>
      <c r="C16" s="13">
        <f t="shared" si="0"/>
        <v>0.78749930898012122</v>
      </c>
      <c r="D16" s="7">
        <v>6573.2651983303267</v>
      </c>
      <c r="E16" s="13">
        <f t="shared" si="1"/>
        <v>0.10099667449017091</v>
      </c>
      <c r="F16" s="11">
        <v>13830.39</v>
      </c>
      <c r="G16" s="15">
        <f>F16-D16</f>
        <v>7257.1248016696727</v>
      </c>
      <c r="H16" s="13">
        <f t="shared" si="2"/>
        <v>0.11150401652970784</v>
      </c>
      <c r="I16" s="12">
        <f t="shared" si="3"/>
        <v>65083.976591427701</v>
      </c>
      <c r="J16" s="9"/>
      <c r="K16" s="9"/>
      <c r="L16" s="9"/>
      <c r="M16" s="9"/>
      <c r="N16" s="9"/>
      <c r="O16" s="9"/>
    </row>
    <row r="17" spans="2:7" x14ac:dyDescent="0.25">
      <c r="B17" s="7">
        <f>SUM(B2:B16)</f>
        <v>1000000.5986002391</v>
      </c>
      <c r="D17" s="7">
        <f>SUM(D2:D16)</f>
        <v>149999.95824863156</v>
      </c>
      <c r="F17" s="4">
        <f>SUM(F2:F16)</f>
        <v>486428.55999999994</v>
      </c>
      <c r="G17" s="15">
        <f>SUM(G2:G16)</f>
        <v>337123.94560516119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R7" sqref="R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0" sqref="U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topLeftCell="A17" workbookViewId="0">
      <selection activeCell="D17" sqref="D17"/>
    </sheetView>
  </sheetViews>
  <sheetFormatPr defaultRowHeight="15" x14ac:dyDescent="0.25"/>
  <cols>
    <col min="1" max="1" width="35.85546875" style="19" customWidth="1"/>
    <col min="2" max="2" width="26.7109375" style="4" bestFit="1" customWidth="1"/>
    <col min="3" max="3" width="35.85546875" style="19" bestFit="1" customWidth="1"/>
    <col min="4" max="4" width="34.7109375" style="19" bestFit="1" customWidth="1"/>
    <col min="5" max="16384" width="9.140625" style="19"/>
  </cols>
  <sheetData>
    <row r="1" spans="1:4" x14ac:dyDescent="0.25">
      <c r="A1" s="8" t="s">
        <v>0</v>
      </c>
      <c r="B1" s="5" t="s">
        <v>21</v>
      </c>
      <c r="C1" s="8" t="s">
        <v>25</v>
      </c>
      <c r="D1" s="8" t="s">
        <v>24</v>
      </c>
    </row>
    <row r="2" spans="1:4" x14ac:dyDescent="0.25">
      <c r="A2" s="20" t="s">
        <v>2</v>
      </c>
      <c r="B2" s="4">
        <v>1480.4285848076906</v>
      </c>
      <c r="C2" s="21">
        <v>160088</v>
      </c>
      <c r="D2" s="18">
        <f>B2/C2</f>
        <v>9.2475924791845156E-3</v>
      </c>
    </row>
    <row r="3" spans="1:4" x14ac:dyDescent="0.25">
      <c r="A3" s="22" t="s">
        <v>3</v>
      </c>
      <c r="B3" s="4">
        <v>86129.902316415246</v>
      </c>
      <c r="C3" s="21">
        <v>498028</v>
      </c>
      <c r="D3" s="18">
        <f t="shared" ref="D3:D4" si="0">B3/C3</f>
        <v>0.17294188743688155</v>
      </c>
    </row>
    <row r="4" spans="1:4" x14ac:dyDescent="0.25">
      <c r="A4" s="20" t="s">
        <v>15</v>
      </c>
      <c r="B4" s="4">
        <v>32355.23055472162</v>
      </c>
      <c r="C4" s="21">
        <v>463025</v>
      </c>
      <c r="D4" s="18">
        <f t="shared" si="0"/>
        <v>6.9877934354995133E-2</v>
      </c>
    </row>
    <row r="5" spans="1:4" x14ac:dyDescent="0.25">
      <c r="A5" s="22" t="s">
        <v>17</v>
      </c>
      <c r="B5" s="4">
        <v>29428</v>
      </c>
      <c r="C5" s="19">
        <f>432662+244253</f>
        <v>676915</v>
      </c>
      <c r="D5" s="18">
        <f>B5/C6</f>
        <v>0.17570318890421346</v>
      </c>
    </row>
    <row r="6" spans="1:4" x14ac:dyDescent="0.25">
      <c r="A6" s="22" t="s">
        <v>4</v>
      </c>
      <c r="B6" s="4">
        <v>0</v>
      </c>
      <c r="C6" s="21">
        <v>167487</v>
      </c>
      <c r="D6" s="18">
        <v>0</v>
      </c>
    </row>
    <row r="7" spans="1:4" x14ac:dyDescent="0.25">
      <c r="A7" s="22" t="s">
        <v>5</v>
      </c>
      <c r="B7" s="4">
        <v>36535.48696969336</v>
      </c>
      <c r="C7" s="21">
        <v>286455</v>
      </c>
      <c r="D7" s="18">
        <f>B7/C8</f>
        <v>0.30949163040824534</v>
      </c>
    </row>
    <row r="8" spans="1:4" x14ac:dyDescent="0.25">
      <c r="A8" s="22" t="s">
        <v>6</v>
      </c>
      <c r="B8" s="4">
        <v>2930.6730302827978</v>
      </c>
      <c r="C8" s="21">
        <v>118050</v>
      </c>
      <c r="D8" s="17">
        <f>B8/C9</f>
        <v>3.0852924620167681E-3</v>
      </c>
    </row>
    <row r="9" spans="1:4" ht="30" x14ac:dyDescent="0.25">
      <c r="A9" s="22" t="s">
        <v>7</v>
      </c>
      <c r="B9" s="4">
        <v>2022.9840220238511</v>
      </c>
      <c r="C9" s="21">
        <v>949885</v>
      </c>
      <c r="D9" s="17">
        <f>B9/C10</f>
        <v>4.8273292036009607E-3</v>
      </c>
    </row>
    <row r="10" spans="1:4" x14ac:dyDescent="0.25">
      <c r="A10" s="20" t="s">
        <v>8</v>
      </c>
      <c r="B10" s="4">
        <v>3700.8484072528954</v>
      </c>
      <c r="C10" s="21">
        <v>419069</v>
      </c>
      <c r="D10" s="18">
        <f>B10/C10</f>
        <v>8.831119474962108E-3</v>
      </c>
    </row>
    <row r="11" spans="1:4" x14ac:dyDescent="0.25">
      <c r="A11" s="22" t="s">
        <v>9</v>
      </c>
      <c r="B11" s="4">
        <v>22809.011628253294</v>
      </c>
      <c r="C11" s="21">
        <v>151330</v>
      </c>
      <c r="D11" s="18">
        <f>B11/C11</f>
        <v>0.15072366106028742</v>
      </c>
    </row>
    <row r="12" spans="1:4" x14ac:dyDescent="0.25">
      <c r="A12" s="22" t="s">
        <v>10</v>
      </c>
      <c r="B12" s="4">
        <v>18626.046976763588</v>
      </c>
      <c r="C12" s="21">
        <v>836281</v>
      </c>
      <c r="D12" s="18">
        <f>B12/C12</f>
        <v>2.2272474176459334E-2</v>
      </c>
    </row>
    <row r="13" spans="1:4" x14ac:dyDescent="0.25">
      <c r="A13" s="22" t="s">
        <v>11</v>
      </c>
      <c r="B13" s="4">
        <v>0</v>
      </c>
      <c r="C13" s="21">
        <v>128748</v>
      </c>
      <c r="D13" s="18">
        <v>0</v>
      </c>
    </row>
    <row r="14" spans="1:4" x14ac:dyDescent="0.25">
      <c r="A14" s="22" t="s">
        <v>12</v>
      </c>
      <c r="B14" s="4">
        <v>5376.1401874388221</v>
      </c>
      <c r="C14" s="21">
        <v>283098</v>
      </c>
      <c r="D14" s="18">
        <f>B14/C13</f>
        <v>4.1757077293929398E-2</v>
      </c>
    </row>
    <row r="15" spans="1:4" x14ac:dyDescent="0.25">
      <c r="A15" s="22" t="s">
        <v>13</v>
      </c>
      <c r="B15" s="4">
        <v>88472.068125838327</v>
      </c>
      <c r="C15" s="24">
        <v>328330</v>
      </c>
      <c r="D15" s="18">
        <f>B15/C14</f>
        <v>0.31251392848355808</v>
      </c>
    </row>
    <row r="16" spans="1:4" x14ac:dyDescent="0.25">
      <c r="A16" s="23" t="s">
        <v>14</v>
      </c>
      <c r="B16" s="4">
        <v>7257.1248016696727</v>
      </c>
      <c r="C16" s="21">
        <v>282217</v>
      </c>
      <c r="D16" s="18">
        <f>B16/C15</f>
        <v>2.2103142575060679E-2</v>
      </c>
    </row>
    <row r="17" spans="4:4" x14ac:dyDescent="0.25">
      <c r="D17" s="18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by percentage</vt:lpstr>
      <vt:lpstr>by money</vt:lpstr>
      <vt:lpstr>per capita (SystAdvantage only)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 Morrill</dc:creator>
  <cp:lastModifiedBy>Stef Morrill</cp:lastModifiedBy>
  <dcterms:created xsi:type="dcterms:W3CDTF">2019-05-07T18:37:47Z</dcterms:created>
  <dcterms:modified xsi:type="dcterms:W3CDTF">2019-05-09T21:50:37Z</dcterms:modified>
</cp:coreProperties>
</file>